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Zakázky - aktuální\Z19-059 SOU Hustopeče - PL kuchyně (Ondrák)\Z19-059 DIGITAL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G50" i="1"/>
  <c r="G49" i="1"/>
  <c r="G39" i="1"/>
  <c r="F39" i="1"/>
  <c r="G40" i="12"/>
  <c r="AC40" i="12"/>
  <c r="AD40" i="12"/>
  <c r="BA33" i="12"/>
  <c r="BA13" i="12"/>
  <c r="BA1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O36" i="12"/>
  <c r="G37" i="12"/>
  <c r="I37" i="12"/>
  <c r="I36" i="12" s="1"/>
  <c r="K37" i="12"/>
  <c r="M37" i="12"/>
  <c r="O37" i="12"/>
  <c r="Q37" i="12"/>
  <c r="Q36" i="12" s="1"/>
  <c r="U37" i="12"/>
  <c r="G38" i="12"/>
  <c r="M38" i="12" s="1"/>
  <c r="I38" i="12"/>
  <c r="K38" i="12"/>
  <c r="K36" i="12" s="1"/>
  <c r="O38" i="12"/>
  <c r="Q38" i="12"/>
  <c r="U38" i="12"/>
  <c r="U36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1" i="1"/>
  <c r="H51" i="1"/>
  <c r="I51" i="1"/>
  <c r="AZ43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36" i="12"/>
  <c r="M9" i="12"/>
  <c r="M8" i="12" s="1"/>
  <c r="I21" i="1"/>
  <c r="G21" i="1"/>
  <c r="E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<sst xmlns="http://schemas.openxmlformats.org/spreadsheetml/2006/main" count="255" uniqueCount="164">
  <si>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</si>
  <si>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</si>
  <si>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</si>
  <si>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</si>
  <si>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</si>
  <si>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</si>
  <si>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</si>
  <si>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</si>
  <si>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</si>
  <si>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</si>
  <si>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</si>
  <si>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</si>
  <si>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</si>
  <si>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</si>
  <si>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</si>
  <si>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</si>
  <si>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</si>
  <si>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</si>
  <si>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</si>
  <si>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</si>
  <si>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</si>
  <si>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</si>
  <si>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</si>
  <si>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</si>
  <si>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</si>
  <si>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</si>
  <si>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</si>
  <si>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</si>
  <si>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</si>
  <si>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</si>
  <si>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</si>
  <si>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</si>
  <si>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</si>
  <si>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</si>
  <si>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</si>
  <si>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</si>
  <si>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</si>
  <si>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</si>
  <si>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</si>
  <si>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</si>
  <si>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</si>
  <si>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</si>
  <si>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</si>
  <si>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Hustopeče</t>
  </si>
  <si>
    <t>Rozpočet:</t>
  </si>
  <si>
    <t>Misto</t>
  </si>
  <si>
    <t>Z19-059 HUSTOPEČE - SOU, VĚTRÁNÍ KUCHYNĚ - PL</t>
  </si>
  <si>
    <t>Střední odborná škola a střední odborné učiliště Hustopeče, příspěvková organizace</t>
  </si>
  <si>
    <t>Masarykovo nám. 136/1</t>
  </si>
  <si>
    <t>69301</t>
  </si>
  <si>
    <t>16355474</t>
  </si>
  <si>
    <t>CZ16355474</t>
  </si>
  <si>
    <t>FaBa engineering, s.r.o.</t>
  </si>
  <si>
    <t>Lidická 75</t>
  </si>
  <si>
    <t>Břeclav</t>
  </si>
  <si>
    <t>69003</t>
  </si>
  <si>
    <t>26885905</t>
  </si>
  <si>
    <t>Rozpočet</t>
  </si>
  <si>
    <t>Celkem za stavbu</t>
  </si>
  <si>
    <t>CZK</t>
  </si>
  <si>
    <t xml:space="preserve">Popis rozpočtu:  - </t>
  </si>
  <si>
    <t>Plynoinstalace</t>
  </si>
  <si>
    <t>Rekapitulace dílů</t>
  </si>
  <si>
    <t>Typ dílu</t>
  </si>
  <si>
    <t>723</t>
  </si>
  <si>
    <t>Vnitřní plynovod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</si>
  <si>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</si>
  <si>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</si>
  <si>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</si>
  <si>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</si>
  <si>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</si>
  <si>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</si>
  <si>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</si>
  <si>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</si>
  <si>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</si>
  <si>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</si>
  <si>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</si>
  <si>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</si>
  <si>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</si>
  <si>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</si>
  <si>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</si>
  <si>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</si>
  <si>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</si>
  <si>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</si>
  <si>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</si>
  <si>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</si>
  <si>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</si>
  <si>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</si>
  <si>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</si>
  <si>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</si>
  <si>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</si>
  <si>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</si>
  <si>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</si>
  <si>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</si>
  <si>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</si>
  <si>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</si>
  <si>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</si>
  <si>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723120809R00</t>
  </si>
  <si>
    <t>Demontáž potrubí svařovaného závitového DN 50-80</t>
  </si>
  <si>
    <t>m</t>
  </si>
  <si>
    <t>POL1_0</t>
  </si>
  <si>
    <t>723120205R00</t>
  </si>
  <si>
    <t>Potrubí ocelové závitové černé svařované DN 32</t>
  </si>
  <si>
    <t>- rýhy, prostupy, pomocné lešení</t>
  </si>
  <si>
    <t>POP</t>
  </si>
  <si>
    <t>723150313R00</t>
  </si>
  <si>
    <t>Potrubí ocelové hladké černé svařované D 76x3,2</t>
  </si>
  <si>
    <t>3</t>
  </si>
  <si>
    <t>plechová skříň 600x300x200 mm, dvířka, dodávka, montáž, nátěr 1+2 vrstvy</t>
  </si>
  <si>
    <t>ks</t>
  </si>
  <si>
    <t>POL3_0</t>
  </si>
  <si>
    <t>723235117R00</t>
  </si>
  <si>
    <t>Kohout kulový,vnitřní-vnitřní z. DN 65</t>
  </si>
  <si>
    <t>kus</t>
  </si>
  <si>
    <t>723235114R00</t>
  </si>
  <si>
    <t>Kohout kulový,vnitřní-vnitřní z. DN 32</t>
  </si>
  <si>
    <t>4</t>
  </si>
  <si>
    <t>plynový filtr DN 32, 50 um, závit</t>
  </si>
  <si>
    <t>723239104R00</t>
  </si>
  <si>
    <t>Montáž plynovodních armatur, 2 závity, G 5/4</t>
  </si>
  <si>
    <t>5</t>
  </si>
  <si>
    <t>bezpečnostní uzávěr DN 25, solenoid 24VAC</t>
  </si>
  <si>
    <t>723239103R00</t>
  </si>
  <si>
    <t>Montáž plynovodních armatur, 2 závity, G 1</t>
  </si>
  <si>
    <t>723235111R00</t>
  </si>
  <si>
    <t>Kohout kulový,vnitřní-vnitřní z. DN 15</t>
  </si>
  <si>
    <t>42272600R</t>
  </si>
  <si>
    <t>Smyčka kondenzační zahnutá M20x1,5 mm</t>
  </si>
  <si>
    <t>42233580R</t>
  </si>
  <si>
    <t>Kohout tlakoměrový M20 x 1,5 mm obyčejný</t>
  </si>
  <si>
    <t>734421150R00</t>
  </si>
  <si>
    <t>Tlakoměr deformační 0-10 kPa, D 100</t>
  </si>
  <si>
    <t>723150371R00</t>
  </si>
  <si>
    <t>Potrubí ocel. černé svařované - chráničky D 108/4</t>
  </si>
  <si>
    <t>8</t>
  </si>
  <si>
    <t>demontáž a montáž plynoměru, předmětem GasNet/innogy</t>
  </si>
  <si>
    <t>723150312R00</t>
  </si>
  <si>
    <t>Potrubí ocelové hladké černé svařované D 57x2,9</t>
  </si>
  <si>
    <t>723160337R00</t>
  </si>
  <si>
    <t>Rozpěrka přípojky plynoměru G 2</t>
  </si>
  <si>
    <t>1</t>
  </si>
  <si>
    <t>tlaková zkouška</t>
  </si>
  <si>
    <t>2</t>
  </si>
  <si>
    <t>revize</t>
  </si>
  <si>
    <t>6</t>
  </si>
  <si>
    <t>závěsný a uchycovací materiál pozink, dodávka a montáž</t>
  </si>
  <si>
    <t>kg</t>
  </si>
  <si>
    <t>7</t>
  </si>
  <si>
    <t>stavební výpomoci, dodávka a montáž materiálu</t>
  </si>
  <si>
    <t>h</t>
  </si>
  <si>
    <t>- zapravení průrazů, malby</t>
  </si>
  <si>
    <t>998723101R00</t>
  </si>
  <si>
    <t>Přesun hmot pro vnitřní plynovod, výšky do 6 m</t>
  </si>
  <si>
    <t>t</t>
  </si>
  <si>
    <t>998723193R00</t>
  </si>
  <si>
    <t>Příplatek zvětš. přesun, vnitřní plynovod do 500 m</t>
  </si>
  <si>
    <t>783424240R00</t>
  </si>
  <si>
    <t>Nátěr syntet. potrubí do DN 50 mm  Z+1x +1x email</t>
  </si>
  <si>
    <t>783425250R00</t>
  </si>
  <si>
    <t>Nátěr syntet. potrubí do DN 100 mm Z +1x +1x email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</si>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</sst>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89" t="s">
        <v>23</v>
      </c>
      <c r="B16" s="190" t="s">
        <v>23</v>
      </c>
      <c r="C16" s="58"/>
      <c r="D16" s="59"/>
      <c r="E16" s="83">
        <f>SUMIF(F49:F50,A16,G49:G50)+SUMIF(F49:F50,"PSU",G49:G50)</f>
        <v>0</v>
      </c>
      <c r="F16" s="84"/>
      <c r="G16" s="83">
        <f>SUMIF(F49:F50,A16,H49:H50)+SUMIF(F49:F50,"PSU",H49:H50)</f>
        <v>0</v>
      </c>
      <c r="H16" s="84"/>
      <c r="I16" s="83">
        <f>SUMIF(F49:F50,A16,I49:I50)+SUMIF(F49:F50,"PSU",I49:I50)</f>
        <v>0</v>
      </c>
      <c r="J16" s="93"/>
    </row>
    <row r="17" spans="1:10" ht="23.25" customHeight="1" x14ac:dyDescent="0.2">
      <c r="A17" s="189" t="s">
        <v>24</v>
      </c>
      <c r="B17" s="190" t="s">
        <v>24</v>
      </c>
      <c r="C17" s="58"/>
      <c r="D17" s="59"/>
      <c r="E17" s="83">
        <f>SUMIF(F49:F50,A17,G49:G50)</f>
        <v>0</v>
      </c>
      <c r="F17" s="84"/>
      <c r="G17" s="83">
        <f>SUMIF(F49:F50,A17,H49:H50)</f>
        <v>0</v>
      </c>
      <c r="H17" s="84"/>
      <c r="I17" s="83">
        <f>SUMIF(F49:F50,A17,I49:I50)</f>
        <v>0</v>
      </c>
      <c r="J17" s="93"/>
    </row>
    <row r="18" spans="1:10" ht="23.25" customHeight="1" x14ac:dyDescent="0.2">
      <c r="A18" s="189" t="s">
        <v>25</v>
      </c>
      <c r="B18" s="190" t="s">
        <v>25</v>
      </c>
      <c r="C18" s="58"/>
      <c r="D18" s="59"/>
      <c r="E18" s="83">
        <f>SUMIF(F49:F50,A18,G49:G50)</f>
        <v>0</v>
      </c>
      <c r="F18" s="84"/>
      <c r="G18" s="83">
        <f>SUMIF(F49:F50,A18,H49:H50)</f>
        <v>0</v>
      </c>
      <c r="H18" s="84"/>
      <c r="I18" s="83">
        <f>SUMIF(F49:F50,A18,I49:I50)</f>
        <v>0</v>
      </c>
      <c r="J18" s="93"/>
    </row>
    <row r="19" spans="1:10" ht="23.25" customHeight="1" x14ac:dyDescent="0.2">
      <c r="A19" s="189" t="s">
        <v>68</v>
      </c>
      <c r="B19" s="190" t="s">
        <v>26</v>
      </c>
      <c r="C19" s="58"/>
      <c r="D19" s="59"/>
      <c r="E19" s="83">
        <f>SUMIF(F49:F50,A19,G49:G50)</f>
        <v>0</v>
      </c>
      <c r="F19" s="84"/>
      <c r="G19" s="83">
        <f>SUMIF(F49:F50,A19,H49:H50)</f>
        <v>0</v>
      </c>
      <c r="H19" s="84"/>
      <c r="I19" s="83">
        <f>SUMIF(F49:F50,A19,I49:I50)</f>
        <v>0</v>
      </c>
      <c r="J19" s="93"/>
    </row>
    <row r="20" spans="1:10" ht="23.25" customHeight="1" x14ac:dyDescent="0.2">
      <c r="A20" s="189" t="s">
        <v>69</v>
      </c>
      <c r="B20" s="190" t="s">
        <v>27</v>
      </c>
      <c r="C20" s="58"/>
      <c r="D20" s="59"/>
      <c r="E20" s="83">
        <f>SUMIF(F49:F50,A20,G49:G50)</f>
        <v>0</v>
      </c>
      <c r="F20" s="84"/>
      <c r="G20" s="83">
        <f>SUMIF(F49:F50,A20,H49:H50)</f>
        <v>0</v>
      </c>
      <c r="H20" s="84"/>
      <c r="I20" s="83">
        <f>SUMIF(F49:F50,A20,I49:I50)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44046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Pol'!AC40</f>
        <v>0</v>
      </c>
      <c r="G39" s="148">
        <f>'Rozpočet Pol'!AD40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60</v>
      </c>
    </row>
    <row r="43" spans="1:52" x14ac:dyDescent="0.2">
      <c r="B43" s="162" t="s">
        <v>61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Plynoinstalace</v>
      </c>
    </row>
    <row r="46" spans="1:52" ht="15.75" x14ac:dyDescent="0.25">
      <c r="B46" s="163" t="s">
        <v>62</v>
      </c>
    </row>
    <row r="48" spans="1:52" ht="25.5" customHeight="1" x14ac:dyDescent="0.2">
      <c r="A48" s="164"/>
      <c r="B48" s="167" t="s">
        <v>16</v>
      </c>
      <c r="C48" s="167" t="s">
        <v>5</v>
      </c>
      <c r="D48" s="168"/>
      <c r="E48" s="168"/>
      <c r="F48" s="171" t="s">
        <v>63</v>
      </c>
      <c r="G48" s="171" t="s">
        <v>29</v>
      </c>
      <c r="H48" s="171" t="s">
        <v>30</v>
      </c>
      <c r="I48" s="172" t="s">
        <v>28</v>
      </c>
      <c r="J48" s="172"/>
    </row>
    <row r="49" spans="1:10" ht="25.5" customHeight="1" x14ac:dyDescent="0.2">
      <c r="A49" s="165"/>
      <c r="B49" s="173" t="s">
        <v>64</v>
      </c>
      <c r="C49" s="174" t="s">
        <v>65</v>
      </c>
      <c r="D49" s="175"/>
      <c r="E49" s="175"/>
      <c r="F49" s="179" t="s">
        <v>24</v>
      </c>
      <c r="G49" s="180">
        <f>'Rozpočet Pol'!I8</f>
        <v>0</v>
      </c>
      <c r="H49" s="180">
        <f>'Rozpočet Pol'!K8</f>
        <v>0</v>
      </c>
      <c r="I49" s="181"/>
      <c r="J49" s="181"/>
    </row>
    <row r="50" spans="1:10" ht="25.5" customHeight="1" x14ac:dyDescent="0.2">
      <c r="A50" s="165"/>
      <c r="B50" s="176" t="s">
        <v>66</v>
      </c>
      <c r="C50" s="177" t="s">
        <v>67</v>
      </c>
      <c r="D50" s="178"/>
      <c r="E50" s="178"/>
      <c r="F50" s="182" t="s">
        <v>24</v>
      </c>
      <c r="G50" s="183">
        <f>'Rozpočet Pol'!I36</f>
        <v>0</v>
      </c>
      <c r="H50" s="183">
        <f>'Rozpočet Pol'!K36</f>
        <v>0</v>
      </c>
      <c r="I50" s="184"/>
      <c r="J50" s="184"/>
    </row>
    <row r="51" spans="1:10" ht="25.5" customHeight="1" x14ac:dyDescent="0.2">
      <c r="A51" s="166"/>
      <c r="B51" s="169" t="s">
        <v>1</v>
      </c>
      <c r="C51" s="169"/>
      <c r="D51" s="170"/>
      <c r="E51" s="170"/>
      <c r="F51" s="185"/>
      <c r="G51" s="186">
        <f>SUM(G49:G50)</f>
        <v>0</v>
      </c>
      <c r="H51" s="186">
        <f>SUM(H49:H50)</f>
        <v>0</v>
      </c>
      <c r="I51" s="187">
        <f>SUM(I49:I50)</f>
        <v>0</v>
      </c>
      <c r="J51" s="187"/>
    </row>
    <row r="52" spans="1:10" x14ac:dyDescent="0.2">
      <c r="F52" s="188"/>
      <c r="G52" s="130"/>
      <c r="H52" s="188"/>
      <c r="I52" s="130"/>
      <c r="J52" s="130"/>
    </row>
    <row r="53" spans="1:10" x14ac:dyDescent="0.2">
      <c r="F53" s="188"/>
      <c r="G53" s="130"/>
      <c r="H53" s="188"/>
      <c r="I53" s="130"/>
      <c r="J53" s="130"/>
    </row>
    <row r="54" spans="1:10" x14ac:dyDescent="0.2">
      <c r="F54" s="188"/>
      <c r="G54" s="130"/>
      <c r="H54" s="188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1" t="s">
        <v>6</v>
      </c>
      <c r="B1" s="191"/>
      <c r="C1" s="191"/>
      <c r="D1" s="191"/>
      <c r="E1" s="191"/>
      <c r="F1" s="191"/>
      <c r="G1" s="191"/>
      <c r="AE1" t="s">
        <v>71</v>
      </c>
    </row>
    <row r="2" spans="1:60" ht="24.95" customHeight="1" x14ac:dyDescent="0.2">
      <c r="A2" s="198" t="s">
        <v>70</v>
      </c>
      <c r="B2" s="192"/>
      <c r="C2" s="193" t="s">
        <v>46</v>
      </c>
      <c r="D2" s="194"/>
      <c r="E2" s="194"/>
      <c r="F2" s="194"/>
      <c r="G2" s="200"/>
      <c r="AE2" t="s">
        <v>72</v>
      </c>
    </row>
    <row r="3" spans="1:60" ht="24.95" customHeight="1" x14ac:dyDescent="0.2">
      <c r="A3" s="199" t="s">
        <v>7</v>
      </c>
      <c r="B3" s="197"/>
      <c r="C3" s="195" t="s">
        <v>43</v>
      </c>
      <c r="D3" s="196"/>
      <c r="E3" s="196"/>
      <c r="F3" s="196"/>
      <c r="G3" s="201"/>
      <c r="AE3" t="s">
        <v>73</v>
      </c>
    </row>
    <row r="4" spans="1:60" ht="24.95" hidden="1" customHeight="1" x14ac:dyDescent="0.2">
      <c r="A4" s="199" t="s">
        <v>8</v>
      </c>
      <c r="B4" s="197"/>
      <c r="C4" s="195"/>
      <c r="D4" s="196"/>
      <c r="E4" s="196"/>
      <c r="F4" s="196"/>
      <c r="G4" s="201"/>
      <c r="AE4" t="s">
        <v>74</v>
      </c>
    </row>
    <row r="5" spans="1:60" hidden="1" x14ac:dyDescent="0.2">
      <c r="A5" s="202" t="s">
        <v>75</v>
      </c>
      <c r="B5" s="203"/>
      <c r="C5" s="204"/>
      <c r="D5" s="205"/>
      <c r="E5" s="205"/>
      <c r="F5" s="205"/>
      <c r="G5" s="206"/>
      <c r="AE5" t="s">
        <v>76</v>
      </c>
    </row>
    <row r="7" spans="1:60" ht="38.25" x14ac:dyDescent="0.2">
      <c r="A7" s="212" t="s">
        <v>77</v>
      </c>
      <c r="B7" s="213" t="s">
        <v>78</v>
      </c>
      <c r="C7" s="213" t="s">
        <v>79</v>
      </c>
      <c r="D7" s="212" t="s">
        <v>80</v>
      </c>
      <c r="E7" s="212" t="s">
        <v>81</v>
      </c>
      <c r="F7" s="207" t="s">
        <v>82</v>
      </c>
      <c r="G7" s="231" t="s">
        <v>28</v>
      </c>
      <c r="H7" s="232" t="s">
        <v>29</v>
      </c>
      <c r="I7" s="232" t="s">
        <v>83</v>
      </c>
      <c r="J7" s="232" t="s">
        <v>30</v>
      </c>
      <c r="K7" s="232" t="s">
        <v>84</v>
      </c>
      <c r="L7" s="232" t="s">
        <v>85</v>
      </c>
      <c r="M7" s="232" t="s">
        <v>86</v>
      </c>
      <c r="N7" s="232" t="s">
        <v>87</v>
      </c>
      <c r="O7" s="232" t="s">
        <v>88</v>
      </c>
      <c r="P7" s="232" t="s">
        <v>89</v>
      </c>
      <c r="Q7" s="232" t="s">
        <v>90</v>
      </c>
      <c r="R7" s="232" t="s">
        <v>91</v>
      </c>
      <c r="S7" s="232" t="s">
        <v>92</v>
      </c>
      <c r="T7" s="232" t="s">
        <v>93</v>
      </c>
      <c r="U7" s="215" t="s">
        <v>94</v>
      </c>
    </row>
    <row r="8" spans="1:60" x14ac:dyDescent="0.2">
      <c r="A8" s="233" t="s">
        <v>95</v>
      </c>
      <c r="B8" s="234" t="s">
        <v>64</v>
      </c>
      <c r="C8" s="235" t="s">
        <v>65</v>
      </c>
      <c r="D8" s="214"/>
      <c r="E8" s="236"/>
      <c r="F8" s="237"/>
      <c r="G8" s="237">
        <f>SUMIF(AE9:AE35,"&lt;&gt;NOR",G9:G35)</f>
        <v>0</v>
      </c>
      <c r="H8" s="237"/>
      <c r="I8" s="237">
        <f>SUM(I9:I35)</f>
        <v>0</v>
      </c>
      <c r="J8" s="237"/>
      <c r="K8" s="237">
        <f>SUM(K9:K35)</f>
        <v>0</v>
      </c>
      <c r="L8" s="237"/>
      <c r="M8" s="237">
        <f>SUM(M9:M35)</f>
        <v>0</v>
      </c>
      <c r="N8" s="214"/>
      <c r="O8" s="214">
        <f>SUM(O9:O35)</f>
        <v>0.68298000000000003</v>
      </c>
      <c r="P8" s="214"/>
      <c r="Q8" s="214">
        <f>SUM(Q9:Q35)</f>
        <v>0.14076</v>
      </c>
      <c r="R8" s="214"/>
      <c r="S8" s="214"/>
      <c r="T8" s="233"/>
      <c r="U8" s="214">
        <f>SUM(U9:U35)</f>
        <v>40.49</v>
      </c>
      <c r="AE8" t="s">
        <v>96</v>
      </c>
    </row>
    <row r="9" spans="1:60" ht="22.5" outlineLevel="1" x14ac:dyDescent="0.2">
      <c r="A9" s="209">
        <v>1</v>
      </c>
      <c r="B9" s="216" t="s">
        <v>97</v>
      </c>
      <c r="C9" s="259" t="s">
        <v>98</v>
      </c>
      <c r="D9" s="218" t="s">
        <v>99</v>
      </c>
      <c r="E9" s="223">
        <v>17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18">
        <v>3.8999999999999999E-4</v>
      </c>
      <c r="O9" s="218">
        <f>ROUND(E9*N9,5)</f>
        <v>6.6299999999999996E-3</v>
      </c>
      <c r="P9" s="218">
        <v>8.2799999999999992E-3</v>
      </c>
      <c r="Q9" s="218">
        <f>ROUND(E9*P9,5)</f>
        <v>0.14076</v>
      </c>
      <c r="R9" s="218"/>
      <c r="S9" s="218"/>
      <c r="T9" s="219">
        <v>5.1999999999999998E-2</v>
      </c>
      <c r="U9" s="218">
        <f>ROUND(E9*T9,2)</f>
        <v>0.88</v>
      </c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100</v>
      </c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>
        <v>2</v>
      </c>
      <c r="B10" s="216" t="s">
        <v>101</v>
      </c>
      <c r="C10" s="259" t="s">
        <v>102</v>
      </c>
      <c r="D10" s="218" t="s">
        <v>99</v>
      </c>
      <c r="E10" s="223">
        <v>32</v>
      </c>
      <c r="F10" s="226"/>
      <c r="G10" s="227">
        <f>ROUND(E10*F10,2)</f>
        <v>0</v>
      </c>
      <c r="H10" s="226"/>
      <c r="I10" s="227">
        <f>ROUND(E10*H10,2)</f>
        <v>0</v>
      </c>
      <c r="J10" s="226"/>
      <c r="K10" s="227">
        <f>ROUND(E10*J10,2)</f>
        <v>0</v>
      </c>
      <c r="L10" s="227">
        <v>21</v>
      </c>
      <c r="M10" s="227">
        <f>G10*(1+L10/100)</f>
        <v>0</v>
      </c>
      <c r="N10" s="218">
        <v>1.4800000000000001E-2</v>
      </c>
      <c r="O10" s="218">
        <f>ROUND(E10*N10,5)</f>
        <v>0.47360000000000002</v>
      </c>
      <c r="P10" s="218">
        <v>0</v>
      </c>
      <c r="Q10" s="218">
        <f>ROUND(E10*P10,5)</f>
        <v>0</v>
      </c>
      <c r="R10" s="218"/>
      <c r="S10" s="218"/>
      <c r="T10" s="219">
        <v>0.753</v>
      </c>
      <c r="U10" s="218">
        <f>ROUND(E10*T10,2)</f>
        <v>24.1</v>
      </c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100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6"/>
      <c r="C11" s="260" t="s">
        <v>103</v>
      </c>
      <c r="D11" s="220"/>
      <c r="E11" s="224"/>
      <c r="F11" s="228"/>
      <c r="G11" s="229"/>
      <c r="H11" s="227"/>
      <c r="I11" s="227"/>
      <c r="J11" s="227"/>
      <c r="K11" s="227"/>
      <c r="L11" s="227"/>
      <c r="M11" s="227"/>
      <c r="N11" s="218"/>
      <c r="O11" s="218"/>
      <c r="P11" s="218"/>
      <c r="Q11" s="218"/>
      <c r="R11" s="218"/>
      <c r="S11" s="218"/>
      <c r="T11" s="219"/>
      <c r="U11" s="21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104</v>
      </c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11" t="str">
        <f>C11</f>
        <v>- rýhy, prostupy, pomocné lešení</v>
      </c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>
        <v>3</v>
      </c>
      <c r="B12" s="216" t="s">
        <v>105</v>
      </c>
      <c r="C12" s="259" t="s">
        <v>106</v>
      </c>
      <c r="D12" s="218" t="s">
        <v>99</v>
      </c>
      <c r="E12" s="223">
        <v>17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18">
        <v>1.0070000000000001E-2</v>
      </c>
      <c r="O12" s="218">
        <f>ROUND(E12*N12,5)</f>
        <v>0.17119000000000001</v>
      </c>
      <c r="P12" s="218">
        <v>0</v>
      </c>
      <c r="Q12" s="218">
        <f>ROUND(E12*P12,5)</f>
        <v>0</v>
      </c>
      <c r="R12" s="218"/>
      <c r="S12" s="218"/>
      <c r="T12" s="219">
        <v>0.55900000000000005</v>
      </c>
      <c r="U12" s="218">
        <f>ROUND(E12*T12,2)</f>
        <v>9.5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100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6"/>
      <c r="C13" s="260" t="s">
        <v>103</v>
      </c>
      <c r="D13" s="220"/>
      <c r="E13" s="224"/>
      <c r="F13" s="228"/>
      <c r="G13" s="229"/>
      <c r="H13" s="227"/>
      <c r="I13" s="227"/>
      <c r="J13" s="227"/>
      <c r="K13" s="227"/>
      <c r="L13" s="227"/>
      <c r="M13" s="227"/>
      <c r="N13" s="218"/>
      <c r="O13" s="218"/>
      <c r="P13" s="218"/>
      <c r="Q13" s="218"/>
      <c r="R13" s="218"/>
      <c r="S13" s="218"/>
      <c r="T13" s="219"/>
      <c r="U13" s="21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104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11" t="str">
        <f>C13</f>
        <v>- rýhy, prostupy, pomocné lešení</v>
      </c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09">
        <v>4</v>
      </c>
      <c r="B14" s="216" t="s">
        <v>107</v>
      </c>
      <c r="C14" s="259" t="s">
        <v>108</v>
      </c>
      <c r="D14" s="218" t="s">
        <v>109</v>
      </c>
      <c r="E14" s="223">
        <v>1</v>
      </c>
      <c r="F14" s="226"/>
      <c r="G14" s="227">
        <f>ROUND(E14*F14,2)</f>
        <v>0</v>
      </c>
      <c r="H14" s="226"/>
      <c r="I14" s="227">
        <f>ROUND(E14*H14,2)</f>
        <v>0</v>
      </c>
      <c r="J14" s="226"/>
      <c r="K14" s="227">
        <f>ROUND(E14*J14,2)</f>
        <v>0</v>
      </c>
      <c r="L14" s="227">
        <v>21</v>
      </c>
      <c r="M14" s="227">
        <f>G14*(1+L14/100)</f>
        <v>0</v>
      </c>
      <c r="N14" s="218">
        <v>0</v>
      </c>
      <c r="O14" s="218">
        <f>ROUND(E14*N14,5)</f>
        <v>0</v>
      </c>
      <c r="P14" s="218">
        <v>0</v>
      </c>
      <c r="Q14" s="218">
        <f>ROUND(E14*P14,5)</f>
        <v>0</v>
      </c>
      <c r="R14" s="218"/>
      <c r="S14" s="218"/>
      <c r="T14" s="219">
        <v>0</v>
      </c>
      <c r="U14" s="218">
        <f>ROUND(E14*T14,2)</f>
        <v>0</v>
      </c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110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>
        <v>5</v>
      </c>
      <c r="B15" s="216" t="s">
        <v>111</v>
      </c>
      <c r="C15" s="259" t="s">
        <v>112</v>
      </c>
      <c r="D15" s="218" t="s">
        <v>113</v>
      </c>
      <c r="E15" s="223">
        <v>1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18">
        <v>3.6800000000000001E-3</v>
      </c>
      <c r="O15" s="218">
        <f>ROUND(E15*N15,5)</f>
        <v>3.6800000000000001E-3</v>
      </c>
      <c r="P15" s="218">
        <v>0</v>
      </c>
      <c r="Q15" s="218">
        <f>ROUND(E15*P15,5)</f>
        <v>0</v>
      </c>
      <c r="R15" s="218"/>
      <c r="S15" s="218"/>
      <c r="T15" s="219">
        <v>0.53800000000000003</v>
      </c>
      <c r="U15" s="218">
        <f>ROUND(E15*T15,2)</f>
        <v>0.54</v>
      </c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100</v>
      </c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>
        <v>6</v>
      </c>
      <c r="B16" s="216" t="s">
        <v>114</v>
      </c>
      <c r="C16" s="259" t="s">
        <v>115</v>
      </c>
      <c r="D16" s="218" t="s">
        <v>113</v>
      </c>
      <c r="E16" s="223">
        <v>2</v>
      </c>
      <c r="F16" s="226"/>
      <c r="G16" s="227">
        <f>ROUND(E16*F16,2)</f>
        <v>0</v>
      </c>
      <c r="H16" s="226"/>
      <c r="I16" s="227">
        <f>ROUND(E16*H16,2)</f>
        <v>0</v>
      </c>
      <c r="J16" s="226"/>
      <c r="K16" s="227">
        <f>ROUND(E16*J16,2)</f>
        <v>0</v>
      </c>
      <c r="L16" s="227">
        <v>21</v>
      </c>
      <c r="M16" s="227">
        <f>G16*(1+L16/100)</f>
        <v>0</v>
      </c>
      <c r="N16" s="218">
        <v>9.7000000000000005E-4</v>
      </c>
      <c r="O16" s="218">
        <f>ROUND(E16*N16,5)</f>
        <v>1.9400000000000001E-3</v>
      </c>
      <c r="P16" s="218">
        <v>0</v>
      </c>
      <c r="Q16" s="218">
        <f>ROUND(E16*P16,5)</f>
        <v>0</v>
      </c>
      <c r="R16" s="218"/>
      <c r="S16" s="218"/>
      <c r="T16" s="219">
        <v>0.26900000000000002</v>
      </c>
      <c r="U16" s="218">
        <f>ROUND(E16*T16,2)</f>
        <v>0.54</v>
      </c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100</v>
      </c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>
        <v>7</v>
      </c>
      <c r="B17" s="216" t="s">
        <v>116</v>
      </c>
      <c r="C17" s="259" t="s">
        <v>117</v>
      </c>
      <c r="D17" s="218" t="s">
        <v>109</v>
      </c>
      <c r="E17" s="223">
        <v>1</v>
      </c>
      <c r="F17" s="226"/>
      <c r="G17" s="227">
        <f>ROUND(E17*F17,2)</f>
        <v>0</v>
      </c>
      <c r="H17" s="226"/>
      <c r="I17" s="227">
        <f>ROUND(E17*H17,2)</f>
        <v>0</v>
      </c>
      <c r="J17" s="226"/>
      <c r="K17" s="227">
        <f>ROUND(E17*J17,2)</f>
        <v>0</v>
      </c>
      <c r="L17" s="227">
        <v>21</v>
      </c>
      <c r="M17" s="227">
        <f>G17*(1+L17/100)</f>
        <v>0</v>
      </c>
      <c r="N17" s="218">
        <v>0</v>
      </c>
      <c r="O17" s="218">
        <f>ROUND(E17*N17,5)</f>
        <v>0</v>
      </c>
      <c r="P17" s="218">
        <v>0</v>
      </c>
      <c r="Q17" s="218">
        <f>ROUND(E17*P17,5)</f>
        <v>0</v>
      </c>
      <c r="R17" s="218"/>
      <c r="S17" s="218"/>
      <c r="T17" s="219">
        <v>0</v>
      </c>
      <c r="U17" s="218">
        <f>ROUND(E17*T17,2)</f>
        <v>0</v>
      </c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110</v>
      </c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>
        <v>8</v>
      </c>
      <c r="B18" s="216" t="s">
        <v>118</v>
      </c>
      <c r="C18" s="259" t="s">
        <v>119</v>
      </c>
      <c r="D18" s="218" t="s">
        <v>113</v>
      </c>
      <c r="E18" s="223">
        <v>1</v>
      </c>
      <c r="F18" s="226"/>
      <c r="G18" s="227">
        <f>ROUND(E18*F18,2)</f>
        <v>0</v>
      </c>
      <c r="H18" s="226"/>
      <c r="I18" s="227">
        <f>ROUND(E18*H18,2)</f>
        <v>0</v>
      </c>
      <c r="J18" s="226"/>
      <c r="K18" s="227">
        <f>ROUND(E18*J18,2)</f>
        <v>0</v>
      </c>
      <c r="L18" s="227">
        <v>21</v>
      </c>
      <c r="M18" s="227">
        <f>G18*(1+L18/100)</f>
        <v>0</v>
      </c>
      <c r="N18" s="218">
        <v>3.0000000000000001E-5</v>
      </c>
      <c r="O18" s="218">
        <f>ROUND(E18*N18,5)</f>
        <v>3.0000000000000001E-5</v>
      </c>
      <c r="P18" s="218">
        <v>0</v>
      </c>
      <c r="Q18" s="218">
        <f>ROUND(E18*P18,5)</f>
        <v>0</v>
      </c>
      <c r="R18" s="218"/>
      <c r="S18" s="218"/>
      <c r="T18" s="219">
        <v>0.26900000000000002</v>
      </c>
      <c r="U18" s="218">
        <f>ROUND(E18*T18,2)</f>
        <v>0.27</v>
      </c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100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>
        <v>9</v>
      </c>
      <c r="B19" s="216" t="s">
        <v>120</v>
      </c>
      <c r="C19" s="259" t="s">
        <v>121</v>
      </c>
      <c r="D19" s="218" t="s">
        <v>109</v>
      </c>
      <c r="E19" s="223">
        <v>1</v>
      </c>
      <c r="F19" s="226"/>
      <c r="G19" s="227">
        <f>ROUND(E19*F19,2)</f>
        <v>0</v>
      </c>
      <c r="H19" s="226"/>
      <c r="I19" s="227">
        <f>ROUND(E19*H19,2)</f>
        <v>0</v>
      </c>
      <c r="J19" s="226"/>
      <c r="K19" s="227">
        <f>ROUND(E19*J19,2)</f>
        <v>0</v>
      </c>
      <c r="L19" s="227">
        <v>21</v>
      </c>
      <c r="M19" s="227">
        <f>G19*(1+L19/100)</f>
        <v>0</v>
      </c>
      <c r="N19" s="218">
        <v>0</v>
      </c>
      <c r="O19" s="218">
        <f>ROUND(E19*N19,5)</f>
        <v>0</v>
      </c>
      <c r="P19" s="218">
        <v>0</v>
      </c>
      <c r="Q19" s="218">
        <f>ROUND(E19*P19,5)</f>
        <v>0</v>
      </c>
      <c r="R19" s="218"/>
      <c r="S19" s="218"/>
      <c r="T19" s="219">
        <v>0</v>
      </c>
      <c r="U19" s="218">
        <f>ROUND(E19*T19,2)</f>
        <v>0</v>
      </c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110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09">
        <v>10</v>
      </c>
      <c r="B20" s="216" t="s">
        <v>122</v>
      </c>
      <c r="C20" s="259" t="s">
        <v>123</v>
      </c>
      <c r="D20" s="218" t="s">
        <v>113</v>
      </c>
      <c r="E20" s="223">
        <v>1</v>
      </c>
      <c r="F20" s="226"/>
      <c r="G20" s="227">
        <f>ROUND(E20*F20,2)</f>
        <v>0</v>
      </c>
      <c r="H20" s="226"/>
      <c r="I20" s="227">
        <f>ROUND(E20*H20,2)</f>
        <v>0</v>
      </c>
      <c r="J20" s="226"/>
      <c r="K20" s="227">
        <f>ROUND(E20*J20,2)</f>
        <v>0</v>
      </c>
      <c r="L20" s="227">
        <v>21</v>
      </c>
      <c r="M20" s="227">
        <f>G20*(1+L20/100)</f>
        <v>0</v>
      </c>
      <c r="N20" s="218">
        <v>3.0000000000000001E-5</v>
      </c>
      <c r="O20" s="218">
        <f>ROUND(E20*N20,5)</f>
        <v>3.0000000000000001E-5</v>
      </c>
      <c r="P20" s="218">
        <v>0</v>
      </c>
      <c r="Q20" s="218">
        <f>ROUND(E20*P20,5)</f>
        <v>0</v>
      </c>
      <c r="R20" s="218"/>
      <c r="S20" s="218"/>
      <c r="T20" s="219">
        <v>0.22700000000000001</v>
      </c>
      <c r="U20" s="218">
        <f>ROUND(E20*T20,2)</f>
        <v>0.23</v>
      </c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100</v>
      </c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>
        <v>11</v>
      </c>
      <c r="B21" s="216" t="s">
        <v>124</v>
      </c>
      <c r="C21" s="259" t="s">
        <v>125</v>
      </c>
      <c r="D21" s="218" t="s">
        <v>113</v>
      </c>
      <c r="E21" s="223">
        <v>3</v>
      </c>
      <c r="F21" s="226"/>
      <c r="G21" s="227">
        <f>ROUND(E21*F21,2)</f>
        <v>0</v>
      </c>
      <c r="H21" s="226"/>
      <c r="I21" s="227">
        <f>ROUND(E21*H21,2)</f>
        <v>0</v>
      </c>
      <c r="J21" s="226"/>
      <c r="K21" s="227">
        <f>ROUND(E21*J21,2)</f>
        <v>0</v>
      </c>
      <c r="L21" s="227">
        <v>21</v>
      </c>
      <c r="M21" s="227">
        <f>G21*(1+L21/100)</f>
        <v>0</v>
      </c>
      <c r="N21" s="218">
        <v>2.3000000000000001E-4</v>
      </c>
      <c r="O21" s="218">
        <f>ROUND(E21*N21,5)</f>
        <v>6.8999999999999997E-4</v>
      </c>
      <c r="P21" s="218">
        <v>0</v>
      </c>
      <c r="Q21" s="218">
        <f>ROUND(E21*P21,5)</f>
        <v>0</v>
      </c>
      <c r="R21" s="218"/>
      <c r="S21" s="218"/>
      <c r="T21" s="219">
        <v>0.16600000000000001</v>
      </c>
      <c r="U21" s="218">
        <f>ROUND(E21*T21,2)</f>
        <v>0.5</v>
      </c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100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09">
        <v>12</v>
      </c>
      <c r="B22" s="216" t="s">
        <v>126</v>
      </c>
      <c r="C22" s="259" t="s">
        <v>127</v>
      </c>
      <c r="D22" s="218" t="s">
        <v>113</v>
      </c>
      <c r="E22" s="223">
        <v>1</v>
      </c>
      <c r="F22" s="226"/>
      <c r="G22" s="227">
        <f>ROUND(E22*F22,2)</f>
        <v>0</v>
      </c>
      <c r="H22" s="226"/>
      <c r="I22" s="227">
        <f>ROUND(E22*H22,2)</f>
        <v>0</v>
      </c>
      <c r="J22" s="226"/>
      <c r="K22" s="227">
        <f>ROUND(E22*J22,2)</f>
        <v>0</v>
      </c>
      <c r="L22" s="227">
        <v>21</v>
      </c>
      <c r="M22" s="227">
        <f>G22*(1+L22/100)</f>
        <v>0</v>
      </c>
      <c r="N22" s="218">
        <v>5.9999999999999995E-4</v>
      </c>
      <c r="O22" s="218">
        <f>ROUND(E22*N22,5)</f>
        <v>5.9999999999999995E-4</v>
      </c>
      <c r="P22" s="218">
        <v>0</v>
      </c>
      <c r="Q22" s="218">
        <f>ROUND(E22*P22,5)</f>
        <v>0</v>
      </c>
      <c r="R22" s="218"/>
      <c r="S22" s="218"/>
      <c r="T22" s="219">
        <v>0</v>
      </c>
      <c r="U22" s="218">
        <f>ROUND(E22*T22,2)</f>
        <v>0</v>
      </c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110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>
        <v>13</v>
      </c>
      <c r="B23" s="216" t="s">
        <v>128</v>
      </c>
      <c r="C23" s="259" t="s">
        <v>129</v>
      </c>
      <c r="D23" s="218" t="s">
        <v>113</v>
      </c>
      <c r="E23" s="223">
        <v>1</v>
      </c>
      <c r="F23" s="226"/>
      <c r="G23" s="227">
        <f>ROUND(E23*F23,2)</f>
        <v>0</v>
      </c>
      <c r="H23" s="226"/>
      <c r="I23" s="227">
        <f>ROUND(E23*H23,2)</f>
        <v>0</v>
      </c>
      <c r="J23" s="226"/>
      <c r="K23" s="227">
        <f>ROUND(E23*J23,2)</f>
        <v>0</v>
      </c>
      <c r="L23" s="227">
        <v>21</v>
      </c>
      <c r="M23" s="227">
        <f>G23*(1+L23/100)</f>
        <v>0</v>
      </c>
      <c r="N23" s="218">
        <v>4.0000000000000002E-4</v>
      </c>
      <c r="O23" s="218">
        <f>ROUND(E23*N23,5)</f>
        <v>4.0000000000000002E-4</v>
      </c>
      <c r="P23" s="218">
        <v>0</v>
      </c>
      <c r="Q23" s="218">
        <f>ROUND(E23*P23,5)</f>
        <v>0</v>
      </c>
      <c r="R23" s="218"/>
      <c r="S23" s="218"/>
      <c r="T23" s="219">
        <v>0</v>
      </c>
      <c r="U23" s="218">
        <f>ROUND(E23*T23,2)</f>
        <v>0</v>
      </c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110</v>
      </c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>
        <v>14</v>
      </c>
      <c r="B24" s="216" t="s">
        <v>130</v>
      </c>
      <c r="C24" s="259" t="s">
        <v>131</v>
      </c>
      <c r="D24" s="218" t="s">
        <v>113</v>
      </c>
      <c r="E24" s="223">
        <v>1</v>
      </c>
      <c r="F24" s="226"/>
      <c r="G24" s="227">
        <f>ROUND(E24*F24,2)</f>
        <v>0</v>
      </c>
      <c r="H24" s="226"/>
      <c r="I24" s="227">
        <f>ROUND(E24*H24,2)</f>
        <v>0</v>
      </c>
      <c r="J24" s="226"/>
      <c r="K24" s="227">
        <f>ROUND(E24*J24,2)</f>
        <v>0</v>
      </c>
      <c r="L24" s="227">
        <v>21</v>
      </c>
      <c r="M24" s="227">
        <f>G24*(1+L24/100)</f>
        <v>0</v>
      </c>
      <c r="N24" s="218">
        <v>2.5200000000000001E-3</v>
      </c>
      <c r="O24" s="218">
        <f>ROUND(E24*N24,5)</f>
        <v>2.5200000000000001E-3</v>
      </c>
      <c r="P24" s="218">
        <v>0</v>
      </c>
      <c r="Q24" s="218">
        <f>ROUND(E24*P24,5)</f>
        <v>0</v>
      </c>
      <c r="R24" s="218"/>
      <c r="S24" s="218"/>
      <c r="T24" s="219">
        <v>0.433</v>
      </c>
      <c r="U24" s="218">
        <f>ROUND(E24*T24,2)</f>
        <v>0.43</v>
      </c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100</v>
      </c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>
        <v>15</v>
      </c>
      <c r="B25" s="216" t="s">
        <v>132</v>
      </c>
      <c r="C25" s="259" t="s">
        <v>133</v>
      </c>
      <c r="D25" s="218" t="s">
        <v>99</v>
      </c>
      <c r="E25" s="223">
        <v>1.2</v>
      </c>
      <c r="F25" s="226"/>
      <c r="G25" s="227">
        <f>ROUND(E25*F25,2)</f>
        <v>0</v>
      </c>
      <c r="H25" s="226"/>
      <c r="I25" s="227">
        <f>ROUND(E25*H25,2)</f>
        <v>0</v>
      </c>
      <c r="J25" s="226"/>
      <c r="K25" s="227">
        <f>ROUND(E25*J25,2)</f>
        <v>0</v>
      </c>
      <c r="L25" s="227">
        <v>21</v>
      </c>
      <c r="M25" s="227">
        <f>G25*(1+L25/100)</f>
        <v>0</v>
      </c>
      <c r="N25" s="218">
        <v>1.116E-2</v>
      </c>
      <c r="O25" s="218">
        <f>ROUND(E25*N25,5)</f>
        <v>1.3390000000000001E-2</v>
      </c>
      <c r="P25" s="218">
        <v>0</v>
      </c>
      <c r="Q25" s="218">
        <f>ROUND(E25*P25,5)</f>
        <v>0</v>
      </c>
      <c r="R25" s="218"/>
      <c r="S25" s="218"/>
      <c r="T25" s="219">
        <v>0.56899999999999995</v>
      </c>
      <c r="U25" s="218">
        <f>ROUND(E25*T25,2)</f>
        <v>0.68</v>
      </c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100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09">
        <v>16</v>
      </c>
      <c r="B26" s="216" t="s">
        <v>134</v>
      </c>
      <c r="C26" s="259" t="s">
        <v>135</v>
      </c>
      <c r="D26" s="218" t="s">
        <v>109</v>
      </c>
      <c r="E26" s="223">
        <v>1</v>
      </c>
      <c r="F26" s="226"/>
      <c r="G26" s="227">
        <f>ROUND(E26*F26,2)</f>
        <v>0</v>
      </c>
      <c r="H26" s="226"/>
      <c r="I26" s="227">
        <f>ROUND(E26*H26,2)</f>
        <v>0</v>
      </c>
      <c r="J26" s="226"/>
      <c r="K26" s="227">
        <f>ROUND(E26*J26,2)</f>
        <v>0</v>
      </c>
      <c r="L26" s="227">
        <v>21</v>
      </c>
      <c r="M26" s="227">
        <f>G26*(1+L26/100)</f>
        <v>0</v>
      </c>
      <c r="N26" s="218">
        <v>0</v>
      </c>
      <c r="O26" s="218">
        <f>ROUND(E26*N26,5)</f>
        <v>0</v>
      </c>
      <c r="P26" s="218">
        <v>0</v>
      </c>
      <c r="Q26" s="218">
        <f>ROUND(E26*P26,5)</f>
        <v>0</v>
      </c>
      <c r="R26" s="218"/>
      <c r="S26" s="218"/>
      <c r="T26" s="219">
        <v>0</v>
      </c>
      <c r="U26" s="218">
        <f>ROUND(E26*T26,2)</f>
        <v>0</v>
      </c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100</v>
      </c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>
        <v>17</v>
      </c>
      <c r="B27" s="216" t="s">
        <v>136</v>
      </c>
      <c r="C27" s="259" t="s">
        <v>137</v>
      </c>
      <c r="D27" s="218" t="s">
        <v>99</v>
      </c>
      <c r="E27" s="223">
        <v>1</v>
      </c>
      <c r="F27" s="226"/>
      <c r="G27" s="227">
        <f>ROUND(E27*F27,2)</f>
        <v>0</v>
      </c>
      <c r="H27" s="226"/>
      <c r="I27" s="227">
        <f>ROUND(E27*H27,2)</f>
        <v>0</v>
      </c>
      <c r="J27" s="226"/>
      <c r="K27" s="227">
        <f>ROUND(E27*J27,2)</f>
        <v>0</v>
      </c>
      <c r="L27" s="227">
        <v>21</v>
      </c>
      <c r="M27" s="227">
        <f>G27*(1+L27/100)</f>
        <v>0</v>
      </c>
      <c r="N27" s="218">
        <v>8.0599999999999995E-3</v>
      </c>
      <c r="O27" s="218">
        <f>ROUND(E27*N27,5)</f>
        <v>8.0599999999999995E-3</v>
      </c>
      <c r="P27" s="218">
        <v>0</v>
      </c>
      <c r="Q27" s="218">
        <f>ROUND(E27*P27,5)</f>
        <v>0</v>
      </c>
      <c r="R27" s="218"/>
      <c r="S27" s="218"/>
      <c r="T27" s="219">
        <v>0.53700000000000003</v>
      </c>
      <c r="U27" s="218">
        <f>ROUND(E27*T27,2)</f>
        <v>0.54</v>
      </c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100</v>
      </c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09">
        <v>18</v>
      </c>
      <c r="B28" s="216" t="s">
        <v>138</v>
      </c>
      <c r="C28" s="259" t="s">
        <v>139</v>
      </c>
      <c r="D28" s="218" t="s">
        <v>109</v>
      </c>
      <c r="E28" s="223">
        <v>1</v>
      </c>
      <c r="F28" s="226"/>
      <c r="G28" s="227">
        <f>ROUND(E28*F28,2)</f>
        <v>0</v>
      </c>
      <c r="H28" s="226"/>
      <c r="I28" s="227">
        <f>ROUND(E28*H28,2)</f>
        <v>0</v>
      </c>
      <c r="J28" s="226"/>
      <c r="K28" s="227">
        <f>ROUND(E28*J28,2)</f>
        <v>0</v>
      </c>
      <c r="L28" s="227">
        <v>21</v>
      </c>
      <c r="M28" s="227">
        <f>G28*(1+L28/100)</f>
        <v>0</v>
      </c>
      <c r="N28" s="218">
        <v>2.2000000000000001E-4</v>
      </c>
      <c r="O28" s="218">
        <f>ROUND(E28*N28,5)</f>
        <v>2.2000000000000001E-4</v>
      </c>
      <c r="P28" s="218">
        <v>0</v>
      </c>
      <c r="Q28" s="218">
        <f>ROUND(E28*P28,5)</f>
        <v>0</v>
      </c>
      <c r="R28" s="218"/>
      <c r="S28" s="218"/>
      <c r="T28" s="219">
        <v>0.83799999999999997</v>
      </c>
      <c r="U28" s="218">
        <f>ROUND(E28*T28,2)</f>
        <v>0.84</v>
      </c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100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09">
        <v>19</v>
      </c>
      <c r="B29" s="216" t="s">
        <v>140</v>
      </c>
      <c r="C29" s="259" t="s">
        <v>141</v>
      </c>
      <c r="D29" s="218" t="s">
        <v>109</v>
      </c>
      <c r="E29" s="223">
        <v>2</v>
      </c>
      <c r="F29" s="226"/>
      <c r="G29" s="227">
        <f>ROUND(E29*F29,2)</f>
        <v>0</v>
      </c>
      <c r="H29" s="226"/>
      <c r="I29" s="227">
        <f>ROUND(E29*H29,2)</f>
        <v>0</v>
      </c>
      <c r="J29" s="226"/>
      <c r="K29" s="227">
        <f>ROUND(E29*J29,2)</f>
        <v>0</v>
      </c>
      <c r="L29" s="227">
        <v>21</v>
      </c>
      <c r="M29" s="227">
        <f>G29*(1+L29/100)</f>
        <v>0</v>
      </c>
      <c r="N29" s="218">
        <v>0</v>
      </c>
      <c r="O29" s="218">
        <f>ROUND(E29*N29,5)</f>
        <v>0</v>
      </c>
      <c r="P29" s="218">
        <v>0</v>
      </c>
      <c r="Q29" s="218">
        <f>ROUND(E29*P29,5)</f>
        <v>0</v>
      </c>
      <c r="R29" s="218"/>
      <c r="S29" s="218"/>
      <c r="T29" s="219">
        <v>0</v>
      </c>
      <c r="U29" s="218">
        <f>ROUND(E29*T29,2)</f>
        <v>0</v>
      </c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100</v>
      </c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09">
        <v>20</v>
      </c>
      <c r="B30" s="216" t="s">
        <v>142</v>
      </c>
      <c r="C30" s="259" t="s">
        <v>143</v>
      </c>
      <c r="D30" s="218" t="s">
        <v>109</v>
      </c>
      <c r="E30" s="223">
        <v>2</v>
      </c>
      <c r="F30" s="226"/>
      <c r="G30" s="227">
        <f>ROUND(E30*F30,2)</f>
        <v>0</v>
      </c>
      <c r="H30" s="226"/>
      <c r="I30" s="227">
        <f>ROUND(E30*H30,2)</f>
        <v>0</v>
      </c>
      <c r="J30" s="226"/>
      <c r="K30" s="227">
        <f>ROUND(E30*J30,2)</f>
        <v>0</v>
      </c>
      <c r="L30" s="227">
        <v>21</v>
      </c>
      <c r="M30" s="227">
        <f>G30*(1+L30/100)</f>
        <v>0</v>
      </c>
      <c r="N30" s="218">
        <v>0</v>
      </c>
      <c r="O30" s="218">
        <f>ROUND(E30*N30,5)</f>
        <v>0</v>
      </c>
      <c r="P30" s="218">
        <v>0</v>
      </c>
      <c r="Q30" s="218">
        <f>ROUND(E30*P30,5)</f>
        <v>0</v>
      </c>
      <c r="R30" s="218"/>
      <c r="S30" s="218"/>
      <c r="T30" s="219">
        <v>0</v>
      </c>
      <c r="U30" s="218">
        <f>ROUND(E30*T30,2)</f>
        <v>0</v>
      </c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100</v>
      </c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09">
        <v>21</v>
      </c>
      <c r="B31" s="216" t="s">
        <v>144</v>
      </c>
      <c r="C31" s="259" t="s">
        <v>145</v>
      </c>
      <c r="D31" s="218" t="s">
        <v>146</v>
      </c>
      <c r="E31" s="223">
        <v>10</v>
      </c>
      <c r="F31" s="226"/>
      <c r="G31" s="227">
        <f>ROUND(E31*F31,2)</f>
        <v>0</v>
      </c>
      <c r="H31" s="226"/>
      <c r="I31" s="227">
        <f>ROUND(E31*H31,2)</f>
        <v>0</v>
      </c>
      <c r="J31" s="226"/>
      <c r="K31" s="227">
        <f>ROUND(E31*J31,2)</f>
        <v>0</v>
      </c>
      <c r="L31" s="227">
        <v>21</v>
      </c>
      <c r="M31" s="227">
        <f>G31*(1+L31/100)</f>
        <v>0</v>
      </c>
      <c r="N31" s="218">
        <v>0</v>
      </c>
      <c r="O31" s="218">
        <f>ROUND(E31*N31,5)</f>
        <v>0</v>
      </c>
      <c r="P31" s="218">
        <v>0</v>
      </c>
      <c r="Q31" s="218">
        <f>ROUND(E31*P31,5)</f>
        <v>0</v>
      </c>
      <c r="R31" s="218"/>
      <c r="S31" s="218"/>
      <c r="T31" s="219">
        <v>0</v>
      </c>
      <c r="U31" s="218">
        <f>ROUND(E31*T31,2)</f>
        <v>0</v>
      </c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110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09">
        <v>22</v>
      </c>
      <c r="B32" s="216" t="s">
        <v>147</v>
      </c>
      <c r="C32" s="259" t="s">
        <v>148</v>
      </c>
      <c r="D32" s="218" t="s">
        <v>149</v>
      </c>
      <c r="E32" s="223">
        <v>8</v>
      </c>
      <c r="F32" s="226"/>
      <c r="G32" s="227">
        <f>ROUND(E32*F32,2)</f>
        <v>0</v>
      </c>
      <c r="H32" s="226"/>
      <c r="I32" s="227">
        <f>ROUND(E32*H32,2)</f>
        <v>0</v>
      </c>
      <c r="J32" s="226"/>
      <c r="K32" s="227">
        <f>ROUND(E32*J32,2)</f>
        <v>0</v>
      </c>
      <c r="L32" s="227">
        <v>21</v>
      </c>
      <c r="M32" s="227">
        <f>G32*(1+L32/100)</f>
        <v>0</v>
      </c>
      <c r="N32" s="218">
        <v>0</v>
      </c>
      <c r="O32" s="218">
        <f>ROUND(E32*N32,5)</f>
        <v>0</v>
      </c>
      <c r="P32" s="218">
        <v>0</v>
      </c>
      <c r="Q32" s="218">
        <f>ROUND(E32*P32,5)</f>
        <v>0</v>
      </c>
      <c r="R32" s="218"/>
      <c r="S32" s="218"/>
      <c r="T32" s="219">
        <v>0</v>
      </c>
      <c r="U32" s="218">
        <f>ROUND(E32*T32,2)</f>
        <v>0</v>
      </c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100</v>
      </c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09"/>
      <c r="B33" s="216"/>
      <c r="C33" s="260" t="s">
        <v>150</v>
      </c>
      <c r="D33" s="220"/>
      <c r="E33" s="224"/>
      <c r="F33" s="228"/>
      <c r="G33" s="229"/>
      <c r="H33" s="227"/>
      <c r="I33" s="227"/>
      <c r="J33" s="227"/>
      <c r="K33" s="227"/>
      <c r="L33" s="227"/>
      <c r="M33" s="227"/>
      <c r="N33" s="218"/>
      <c r="O33" s="218"/>
      <c r="P33" s="218"/>
      <c r="Q33" s="218"/>
      <c r="R33" s="218"/>
      <c r="S33" s="218"/>
      <c r="T33" s="219"/>
      <c r="U33" s="21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104</v>
      </c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11" t="str">
        <f>C33</f>
        <v>- zapravení průrazů, malby</v>
      </c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09">
        <v>23</v>
      </c>
      <c r="B34" s="216" t="s">
        <v>151</v>
      </c>
      <c r="C34" s="259" t="s">
        <v>152</v>
      </c>
      <c r="D34" s="218" t="s">
        <v>153</v>
      </c>
      <c r="E34" s="223">
        <v>0.7</v>
      </c>
      <c r="F34" s="226"/>
      <c r="G34" s="227">
        <f>ROUND(E34*F34,2)</f>
        <v>0</v>
      </c>
      <c r="H34" s="226"/>
      <c r="I34" s="227">
        <f>ROUND(E34*H34,2)</f>
        <v>0</v>
      </c>
      <c r="J34" s="226"/>
      <c r="K34" s="227">
        <f>ROUND(E34*J34,2)</f>
        <v>0</v>
      </c>
      <c r="L34" s="227">
        <v>21</v>
      </c>
      <c r="M34" s="227">
        <f>G34*(1+L34/100)</f>
        <v>0</v>
      </c>
      <c r="N34" s="218">
        <v>0</v>
      </c>
      <c r="O34" s="218">
        <f>ROUND(E34*N34,5)</f>
        <v>0</v>
      </c>
      <c r="P34" s="218">
        <v>0</v>
      </c>
      <c r="Q34" s="218">
        <f>ROUND(E34*P34,5)</f>
        <v>0</v>
      </c>
      <c r="R34" s="218"/>
      <c r="S34" s="218"/>
      <c r="T34" s="219">
        <v>1.333</v>
      </c>
      <c r="U34" s="218">
        <f>ROUND(E34*T34,2)</f>
        <v>0.93</v>
      </c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100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09">
        <v>24</v>
      </c>
      <c r="B35" s="216" t="s">
        <v>154</v>
      </c>
      <c r="C35" s="259" t="s">
        <v>155</v>
      </c>
      <c r="D35" s="218" t="s">
        <v>153</v>
      </c>
      <c r="E35" s="223">
        <v>0.7</v>
      </c>
      <c r="F35" s="226"/>
      <c r="G35" s="227">
        <f>ROUND(E35*F35,2)</f>
        <v>0</v>
      </c>
      <c r="H35" s="226"/>
      <c r="I35" s="227">
        <f>ROUND(E35*H35,2)</f>
        <v>0</v>
      </c>
      <c r="J35" s="226"/>
      <c r="K35" s="227">
        <f>ROUND(E35*J35,2)</f>
        <v>0</v>
      </c>
      <c r="L35" s="227">
        <v>21</v>
      </c>
      <c r="M35" s="227">
        <f>G35*(1+L35/100)</f>
        <v>0</v>
      </c>
      <c r="N35" s="218">
        <v>0</v>
      </c>
      <c r="O35" s="218">
        <f>ROUND(E35*N35,5)</f>
        <v>0</v>
      </c>
      <c r="P35" s="218">
        <v>0</v>
      </c>
      <c r="Q35" s="218">
        <f>ROUND(E35*P35,5)</f>
        <v>0</v>
      </c>
      <c r="R35" s="218"/>
      <c r="S35" s="218"/>
      <c r="T35" s="219">
        <v>0.72799999999999998</v>
      </c>
      <c r="U35" s="218">
        <f>ROUND(E35*T35,2)</f>
        <v>0.51</v>
      </c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100</v>
      </c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">
      <c r="A36" s="210" t="s">
        <v>95</v>
      </c>
      <c r="B36" s="217" t="s">
        <v>66</v>
      </c>
      <c r="C36" s="261" t="s">
        <v>67</v>
      </c>
      <c r="D36" s="221"/>
      <c r="E36" s="225"/>
      <c r="F36" s="230"/>
      <c r="G36" s="230">
        <f>SUMIF(AE37:AE38,"&lt;&gt;NOR",G37:G38)</f>
        <v>0</v>
      </c>
      <c r="H36" s="230"/>
      <c r="I36" s="230">
        <f>SUM(I37:I38)</f>
        <v>0</v>
      </c>
      <c r="J36" s="230"/>
      <c r="K36" s="230">
        <f>SUM(K37:K38)</f>
        <v>0</v>
      </c>
      <c r="L36" s="230"/>
      <c r="M36" s="230">
        <f>SUM(M37:M38)</f>
        <v>0</v>
      </c>
      <c r="N36" s="221"/>
      <c r="O36" s="221">
        <f>SUM(O37:O38)</f>
        <v>4.0099999999999997E-3</v>
      </c>
      <c r="P36" s="221"/>
      <c r="Q36" s="221">
        <f>SUM(Q37:Q38)</f>
        <v>0</v>
      </c>
      <c r="R36" s="221"/>
      <c r="S36" s="221"/>
      <c r="T36" s="222"/>
      <c r="U36" s="221">
        <f>SUM(U37:U38)</f>
        <v>4.76</v>
      </c>
      <c r="AE36" t="s">
        <v>96</v>
      </c>
    </row>
    <row r="37" spans="1:60" outlineLevel="1" x14ac:dyDescent="0.2">
      <c r="A37" s="209">
        <v>25</v>
      </c>
      <c r="B37" s="216" t="s">
        <v>156</v>
      </c>
      <c r="C37" s="259" t="s">
        <v>157</v>
      </c>
      <c r="D37" s="218" t="s">
        <v>99</v>
      </c>
      <c r="E37" s="223">
        <v>33</v>
      </c>
      <c r="F37" s="226"/>
      <c r="G37" s="227">
        <f>ROUND(E37*F37,2)</f>
        <v>0</v>
      </c>
      <c r="H37" s="226"/>
      <c r="I37" s="227">
        <f>ROUND(E37*H37,2)</f>
        <v>0</v>
      </c>
      <c r="J37" s="226"/>
      <c r="K37" s="227">
        <f>ROUND(E37*J37,2)</f>
        <v>0</v>
      </c>
      <c r="L37" s="227">
        <v>21</v>
      </c>
      <c r="M37" s="227">
        <f>G37*(1+L37/100)</f>
        <v>0</v>
      </c>
      <c r="N37" s="218">
        <v>6.9999999999999994E-5</v>
      </c>
      <c r="O37" s="218">
        <f>ROUND(E37*N37,5)</f>
        <v>2.31E-3</v>
      </c>
      <c r="P37" s="218">
        <v>0</v>
      </c>
      <c r="Q37" s="218">
        <f>ROUND(E37*P37,5)</f>
        <v>0</v>
      </c>
      <c r="R37" s="218"/>
      <c r="S37" s="218"/>
      <c r="T37" s="219">
        <v>8.8999999999999996E-2</v>
      </c>
      <c r="U37" s="218">
        <f>ROUND(E37*T37,2)</f>
        <v>2.94</v>
      </c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100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38">
        <v>26</v>
      </c>
      <c r="B38" s="239" t="s">
        <v>158</v>
      </c>
      <c r="C38" s="262" t="s">
        <v>159</v>
      </c>
      <c r="D38" s="240" t="s">
        <v>99</v>
      </c>
      <c r="E38" s="241">
        <v>17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0">
        <v>1E-4</v>
      </c>
      <c r="O38" s="240">
        <f>ROUND(E38*N38,5)</f>
        <v>1.6999999999999999E-3</v>
      </c>
      <c r="P38" s="240">
        <v>0</v>
      </c>
      <c r="Q38" s="240">
        <f>ROUND(E38*P38,5)</f>
        <v>0</v>
      </c>
      <c r="R38" s="240"/>
      <c r="S38" s="240"/>
      <c r="T38" s="244">
        <v>0.107</v>
      </c>
      <c r="U38" s="240">
        <f>ROUND(E38*T38,2)</f>
        <v>1.82</v>
      </c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100</v>
      </c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x14ac:dyDescent="0.2">
      <c r="A39" s="6"/>
      <c r="B39" s="7" t="s">
        <v>160</v>
      </c>
      <c r="C39" s="263" t="s">
        <v>160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A40" s="245"/>
      <c r="B40" s="246">
        <v>26</v>
      </c>
      <c r="C40" s="264" t="s">
        <v>160</v>
      </c>
      <c r="D40" s="247"/>
      <c r="E40" s="247"/>
      <c r="F40" s="247"/>
      <c r="G40" s="258">
        <f>G8+G36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161</v>
      </c>
    </row>
    <row r="41" spans="1:60" x14ac:dyDescent="0.2">
      <c r="A41" s="6"/>
      <c r="B41" s="7" t="s">
        <v>160</v>
      </c>
      <c r="C41" s="263" t="s">
        <v>160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6"/>
      <c r="B42" s="7" t="s">
        <v>160</v>
      </c>
      <c r="C42" s="263" t="s">
        <v>160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48">
        <v>33</v>
      </c>
      <c r="B43" s="248"/>
      <c r="C43" s="26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49"/>
      <c r="B44" s="250"/>
      <c r="C44" s="266"/>
      <c r="D44" s="250"/>
      <c r="E44" s="250"/>
      <c r="F44" s="250"/>
      <c r="G44" s="251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E44" t="s">
        <v>162</v>
      </c>
    </row>
    <row r="45" spans="1:60" x14ac:dyDescent="0.2">
      <c r="A45" s="252"/>
      <c r="B45" s="253"/>
      <c r="C45" s="267"/>
      <c r="D45" s="253"/>
      <c r="E45" s="253"/>
      <c r="F45" s="253"/>
      <c r="G45" s="254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2"/>
      <c r="B46" s="253"/>
      <c r="C46" s="267"/>
      <c r="D46" s="253"/>
      <c r="E46" s="253"/>
      <c r="F46" s="253"/>
      <c r="G46" s="254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2"/>
      <c r="B47" s="253"/>
      <c r="C47" s="267"/>
      <c r="D47" s="253"/>
      <c r="E47" s="253"/>
      <c r="F47" s="253"/>
      <c r="G47" s="254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5"/>
      <c r="B48" s="256"/>
      <c r="C48" s="268"/>
      <c r="D48" s="256"/>
      <c r="E48" s="256"/>
      <c r="F48" s="256"/>
      <c r="G48" s="25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6"/>
      <c r="B49" s="7" t="s">
        <v>160</v>
      </c>
      <c r="C49" s="263" t="s">
        <v>160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C50" s="269"/>
      <c r="AE50" t="s">
        <v>163</v>
      </c>
    </row>
  </sheetData>
  <mergeCells count="9">
    <mergeCell ref="C33:G33"/>
    <mergeCell ref="A43:C43"/>
    <mergeCell ref="A44:G48"/>
    <mergeCell ref="A1:G1"/>
    <mergeCell ref="C2:G2"/>
    <mergeCell ref="C3:G3"/>
    <mergeCell ref="C4:G4"/>
    <mergeCell ref="C11:G11"/>
    <mergeCell ref="C13:G1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2020-08-03T11:39:39Z</dcterms:modified>
</cp:coreProperties>
</file>